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092" windowHeight="8832" tabRatio="397" activeTab="0"/>
  </bookViews>
  <sheets>
    <sheet name="財務業績ハイライト" sheetId="1" r:id="rId1"/>
    <sheet name="海外売上高比率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<sst xmlns="http://schemas.openxmlformats.org/spreadsheetml/2006/main" count="47" uniqueCount="44">
  <si>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 xml:space="preserve"> </t>
  </si>
  <si>
    <t>３．海外売上高は、当社の本邦以外の国又は地域における売上高であります。</t>
  </si>
  <si>
    <t>特許出願件数</t>
  </si>
  <si>
    <t>中国・台湾</t>
  </si>
  <si>
    <t>アジア（除く中国・台湾）</t>
  </si>
  <si>
    <t>　（１）アジア（除く中国・台湾）・・・韓国、シンガポール　他</t>
  </si>
  <si>
    <t>アジア（除く中国・台湾）</t>
  </si>
  <si>
    <t>■財務業績ハイライト</t>
  </si>
  <si>
    <t>項目</t>
  </si>
  <si>
    <t>（単位：百万円）</t>
  </si>
  <si>
    <t>売上高</t>
  </si>
  <si>
    <t>営業利益</t>
  </si>
  <si>
    <t>経常利益</t>
  </si>
  <si>
    <t>当期純利益</t>
  </si>
  <si>
    <t>総資産</t>
  </si>
  <si>
    <t>純資産</t>
  </si>
  <si>
    <t>設備投資</t>
  </si>
  <si>
    <t>減価償却費</t>
  </si>
  <si>
    <t>研究開発費</t>
  </si>
  <si>
    <t>■株式関係</t>
  </si>
  <si>
    <t>（単位：円）</t>
  </si>
  <si>
    <t>1株あたり当期純利益</t>
  </si>
  <si>
    <t>１株あたり純資産</t>
  </si>
  <si>
    <t>1株あたり配当金</t>
  </si>
  <si>
    <t>■海外売上高地域別構成比</t>
  </si>
  <si>
    <t>地域別　2021年3月</t>
  </si>
  <si>
    <t>北米地域</t>
  </si>
  <si>
    <t>欧州地域</t>
  </si>
  <si>
    <t>その他</t>
  </si>
  <si>
    <t>合計</t>
  </si>
  <si>
    <t>（単位：百万円）</t>
  </si>
  <si>
    <t>金額</t>
  </si>
  <si>
    <t>割合（％）</t>
  </si>
  <si>
    <t>注）</t>
  </si>
  <si>
    <t>１．国又は地域は、地理的近接度により区分しております。</t>
  </si>
  <si>
    <t>２．各区分に属する国又は地域の内訳は次のとおりであります。</t>
  </si>
  <si>
    <t>■海外売上高地域別構成比（時系列）</t>
  </si>
  <si>
    <t>北米地域</t>
  </si>
  <si>
    <t>欧州地域</t>
  </si>
  <si>
    <t>その他</t>
  </si>
  <si>
    <t>合計</t>
  </si>
  <si>
    <t>海外売上高比率</t>
  </si>
  <si>
    <t>　（２）北米・・・米国　他</t>
  </si>
  <si>
    <t>　（３）欧州・・・スイス、スペイン、ドイツ　他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</si>
</sst>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0.00_ "/>
    <numFmt numFmtId="179" formatCode="0.0%"/>
    <numFmt numFmtId="180" formatCode="0.000%"/>
    <numFmt numFmtId="181" formatCode="yyyy"/>
    <numFmt numFmtId="182" formatCode="#,##0.0;&quot;△ &quot;#,##0.0"/>
    <numFmt numFmtId="183" formatCode="#,##0.00;&quot;△ &quot;#,##0.00"/>
    <numFmt numFmtId="184" formatCode="mmm\-yyyy"/>
    <numFmt numFmtId="185" formatCode="#,##0.0;[Red]\-#,##0.0"/>
    <numFmt numFmtId="186" formatCode="#,##0_);[Red]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.25"/>
      <color indexed="8"/>
      <name val="ＭＳ Ｐゴシック"/>
      <family val="3"/>
    </font>
    <font>
      <sz val="9.5"/>
      <color indexed="8"/>
      <name val="ＭＳ Ｐゴシック"/>
      <family val="3"/>
    </font>
    <font>
      <sz val="10"/>
      <name val="Meiryo UI"/>
      <family val="3"/>
    </font>
    <font>
      <b/>
      <sz val="10"/>
      <name val="Meiryo UI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6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Border="1">
      <alignment/>
      <protection/>
    </xf>
    <xf numFmtId="0" fontId="6" fillId="0" borderId="0" xfId="0" applyFont="1" applyAlignment="1">
      <alignment vertical="center"/>
    </xf>
    <xf numFmtId="55" fontId="7" fillId="33" borderId="10" xfId="61" applyNumberFormat="1" applyFont="1" applyFill="1" applyBorder="1">
      <alignment/>
      <protection/>
    </xf>
    <xf numFmtId="176" fontId="6" fillId="0" borderId="0" xfId="49" applyNumberFormat="1" applyFont="1" applyFill="1" applyBorder="1" applyAlignment="1">
      <alignment/>
    </xf>
    <xf numFmtId="176" fontId="7" fillId="34" borderId="0" xfId="49" applyNumberFormat="1" applyFont="1" applyFill="1" applyBorder="1" applyAlignment="1">
      <alignment/>
    </xf>
    <xf numFmtId="176" fontId="6" fillId="0" borderId="0" xfId="49" applyNumberFormat="1" applyFont="1" applyFill="1" applyBorder="1" applyAlignment="1">
      <alignment horizontal="right"/>
    </xf>
    <xf numFmtId="176" fontId="7" fillId="34" borderId="0" xfId="49" applyNumberFormat="1" applyFont="1" applyFill="1" applyBorder="1" applyAlignment="1">
      <alignment horizontal="right"/>
    </xf>
    <xf numFmtId="0" fontId="6" fillId="0" borderId="0" xfId="61" applyFont="1" applyFill="1" applyBorder="1">
      <alignment/>
      <protection/>
    </xf>
    <xf numFmtId="176" fontId="7" fillId="35" borderId="0" xfId="49" applyNumberFormat="1" applyFont="1" applyFill="1" applyBorder="1" applyAlignment="1">
      <alignment/>
    </xf>
    <xf numFmtId="0" fontId="6" fillId="0" borderId="11" xfId="61" applyFont="1" applyBorder="1">
      <alignment/>
      <protection/>
    </xf>
    <xf numFmtId="176" fontId="6" fillId="0" borderId="11" xfId="49" applyNumberFormat="1" applyFont="1" applyFill="1" applyBorder="1" applyAlignment="1">
      <alignment/>
    </xf>
    <xf numFmtId="176" fontId="7" fillId="35" borderId="11" xfId="49" applyNumberFormat="1" applyFont="1" applyFill="1" applyBorder="1" applyAlignment="1">
      <alignment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0" fontId="6" fillId="0" borderId="12" xfId="61" applyFont="1" applyBorder="1">
      <alignment/>
      <protection/>
    </xf>
    <xf numFmtId="178" fontId="6" fillId="0" borderId="0" xfId="61" applyNumberFormat="1" applyFont="1" applyFill="1" applyBorder="1">
      <alignment/>
      <protection/>
    </xf>
    <xf numFmtId="178" fontId="7" fillId="34" borderId="0" xfId="61" applyNumberFormat="1" applyFont="1" applyFill="1" applyBorder="1">
      <alignment/>
      <protection/>
    </xf>
    <xf numFmtId="0" fontId="6" fillId="0" borderId="13" xfId="61" applyFont="1" applyBorder="1">
      <alignment/>
      <protection/>
    </xf>
    <xf numFmtId="178" fontId="6" fillId="0" borderId="11" xfId="61" applyNumberFormat="1" applyFont="1" applyFill="1" applyBorder="1">
      <alignment/>
      <protection/>
    </xf>
    <xf numFmtId="178" fontId="7" fillId="34" borderId="11" xfId="61" applyNumberFormat="1" applyFont="1" applyFill="1" applyBorder="1">
      <alignment/>
      <protection/>
    </xf>
    <xf numFmtId="0" fontId="6" fillId="33" borderId="14" xfId="61" applyFont="1" applyFill="1" applyBorder="1">
      <alignment/>
      <protection/>
    </xf>
    <xf numFmtId="0" fontId="6" fillId="33" borderId="14" xfId="61" applyFont="1" applyFill="1" applyBorder="1" applyAlignment="1">
      <alignment horizontal="right"/>
      <protection/>
    </xf>
    <xf numFmtId="0" fontId="6" fillId="33" borderId="14" xfId="61" applyFont="1" applyFill="1" applyBorder="1" applyAlignment="1">
      <alignment horizontal="right" wrapText="1"/>
      <protection/>
    </xf>
    <xf numFmtId="176" fontId="6" fillId="0" borderId="12" xfId="49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176" fontId="6" fillId="0" borderId="0" xfId="49" applyNumberFormat="1" applyFont="1" applyBorder="1" applyAlignment="1">
      <alignment/>
    </xf>
    <xf numFmtId="179" fontId="6" fillId="0" borderId="0" xfId="42" applyNumberFormat="1" applyFont="1" applyAlignment="1">
      <alignment vertical="center"/>
    </xf>
    <xf numFmtId="179" fontId="6" fillId="0" borderId="13" xfId="42" applyNumberFormat="1" applyFont="1" applyFill="1" applyBorder="1" applyAlignment="1">
      <alignment/>
    </xf>
    <xf numFmtId="9" fontId="6" fillId="0" borderId="0" xfId="42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176" fontId="6" fillId="0" borderId="15" xfId="49" applyNumberFormat="1" applyFont="1" applyFill="1" applyBorder="1" applyAlignment="1">
      <alignment/>
    </xf>
    <xf numFmtId="176" fontId="7" fillId="35" borderId="15" xfId="49" applyNumberFormat="1" applyFont="1" applyFill="1" applyBorder="1" applyAlignment="1">
      <alignment/>
    </xf>
    <xf numFmtId="0" fontId="6" fillId="0" borderId="12" xfId="0" applyFont="1" applyBorder="1" applyAlignment="1">
      <alignment vertical="center"/>
    </xf>
    <xf numFmtId="176" fontId="7" fillId="35" borderId="12" xfId="49" applyNumberFormat="1" applyFont="1" applyFill="1" applyBorder="1" applyAlignment="1">
      <alignment/>
    </xf>
    <xf numFmtId="0" fontId="6" fillId="0" borderId="13" xfId="0" applyFont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8" fontId="7" fillId="35" borderId="13" xfId="49" applyFont="1" applyFill="1" applyBorder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7" fillId="0" borderId="0" xfId="0" applyNumberFormat="1" applyFont="1" applyAlignment="1">
      <alignment vertical="center"/>
    </xf>
    <xf numFmtId="0" fontId="6" fillId="36" borderId="16" xfId="0" applyFont="1" applyFill="1" applyBorder="1" applyAlignment="1">
      <alignment vertical="center"/>
    </xf>
    <xf numFmtId="179" fontId="6" fillId="0" borderId="16" xfId="42" applyNumberFormat="1" applyFont="1" applyFill="1" applyBorder="1" applyAlignment="1">
      <alignment vertical="center"/>
    </xf>
    <xf numFmtId="179" fontId="7" fillId="35" borderId="16" xfId="42" applyNumberFormat="1" applyFont="1" applyFill="1" applyBorder="1" applyAlignment="1">
      <alignment vertical="center"/>
    </xf>
    <xf numFmtId="179" fontId="6" fillId="0" borderId="0" xfId="0" applyNumberFormat="1" applyFont="1" applyAlignment="1">
      <alignment vertical="center"/>
    </xf>
    <xf numFmtId="0" fontId="6" fillId="37" borderId="10" xfId="61" applyFont="1" applyFill="1" applyBorder="1" applyAlignment="1">
      <alignment horizontal="left"/>
      <protection/>
    </xf>
    <xf numFmtId="55" fontId="6" fillId="37" borderId="10" xfId="61" applyNumberFormat="1" applyFont="1" applyFill="1" applyBorder="1">
      <alignment/>
      <protection/>
    </xf>
    <xf numFmtId="0" fontId="6" fillId="37" borderId="14" xfId="61" applyFont="1" applyFill="1" applyBorder="1">
      <alignment/>
      <protection/>
    </xf>
    <xf numFmtId="0" fontId="6" fillId="37" borderId="14" xfId="0" applyFont="1" applyFill="1" applyBorder="1" applyAlignment="1">
      <alignment vertical="center"/>
    </xf>
    <xf numFmtId="40" fontId="6" fillId="0" borderId="0" xfId="49" applyNumberFormat="1" applyFont="1" applyFill="1" applyBorder="1" applyAlignment="1">
      <alignment horizontal="right"/>
    </xf>
    <xf numFmtId="40" fontId="7" fillId="34" borderId="0" xfId="49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475"/>
          <c:w val="0.98"/>
          <c:h val="0.9387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'財務業績ハイライト'!$A$36</c:f>
              <c:strCache>
                <c:ptCount val="1"/>
                <c:pt idx="0">
                  <c:v>中国・台湾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'財務業績ハイライト'!$B$36:$F$36</c:f>
              <c:numCache>
                <c:ptCount val="5"/>
                <c:pt idx="0">
                  <c:v>2766</c:v>
                </c:pt>
                <c:pt idx="1">
                  <c:v>3242</c:v>
                </c:pt>
                <c:pt idx="2">
                  <c:v>2954</c:v>
                </c:pt>
                <c:pt idx="3">
                  <c:v>4199</c:v>
                </c:pt>
                <c:pt idx="4">
                  <c:v>4035</c:v>
                </c:pt>
              </c:numCache>
            </c:numRef>
          </c:val>
        </c:ser>
        <c:ser>
          <c:idx val="0"/>
          <c:order val="1"/>
          <c:tx>
            <c:strRef>
              <c:f>'財務業績ハイライト'!$A$37</c:f>
              <c:strCache>
                <c:ptCount val="1"/>
                <c:pt idx="0">
                  <c:v>アジア（除く中国・台湾）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'財務業績ハイライト'!$B$35:$F$35</c:f>
              <c:strCache>
                <c:ptCount val="5"/>
                <c:pt idx="0">
                  <c:v>43555</c:v>
                </c:pt>
                <c:pt idx="1">
                  <c:v>43921</c:v>
                </c:pt>
                <c:pt idx="2">
                  <c:v>44286</c:v>
                </c:pt>
                <c:pt idx="3">
                  <c:v>44651</c:v>
                </c:pt>
                <c:pt idx="4">
                  <c:v>45016</c:v>
                </c:pt>
              </c:strCache>
            </c:strRef>
          </c:cat>
          <c:val>
            <c:numRef>
              <c:f>'財務業績ハイライト'!$B$37:$F$37</c:f>
              <c:numCache>
                <c:ptCount val="5"/>
                <c:pt idx="0">
                  <c:v>1558</c:v>
                </c:pt>
                <c:pt idx="1">
                  <c:v>1781</c:v>
                </c:pt>
                <c:pt idx="2">
                  <c:v>1839</c:v>
                </c:pt>
                <c:pt idx="3">
                  <c:v>2180</c:v>
                </c:pt>
                <c:pt idx="4">
                  <c:v>2691</c:v>
                </c:pt>
              </c:numCache>
            </c:numRef>
          </c:val>
        </c:ser>
        <c:ser>
          <c:idx val="1"/>
          <c:order val="2"/>
          <c:tx>
            <c:strRef>
              <c:f>'財務業績ハイライト'!$A$38</c:f>
              <c:strCache>
                <c:ptCount val="1"/>
                <c:pt idx="0">
                  <c:v>北米地域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'財務業績ハイライト'!$B$35:$F$35</c:f>
              <c:strCache>
                <c:ptCount val="5"/>
                <c:pt idx="0">
                  <c:v>43555</c:v>
                </c:pt>
                <c:pt idx="1">
                  <c:v>43921</c:v>
                </c:pt>
                <c:pt idx="2">
                  <c:v>44286</c:v>
                </c:pt>
                <c:pt idx="3">
                  <c:v>44651</c:v>
                </c:pt>
                <c:pt idx="4">
                  <c:v>45016</c:v>
                </c:pt>
              </c:strCache>
            </c:strRef>
          </c:cat>
          <c:val>
            <c:numRef>
              <c:f>'財務業績ハイライト'!$B$38:$F$38</c:f>
              <c:numCache>
                <c:ptCount val="5"/>
                <c:pt idx="0">
                  <c:v>2027</c:v>
                </c:pt>
                <c:pt idx="1">
                  <c:v>2260</c:v>
                </c:pt>
                <c:pt idx="2">
                  <c:v>1890</c:v>
                </c:pt>
                <c:pt idx="3">
                  <c:v>2975</c:v>
                </c:pt>
                <c:pt idx="4">
                  <c:v>2569</c:v>
                </c:pt>
              </c:numCache>
            </c:numRef>
          </c:val>
        </c:ser>
        <c:ser>
          <c:idx val="2"/>
          <c:order val="3"/>
          <c:tx>
            <c:strRef>
              <c:f>'財務業績ハイライト'!$A$39</c:f>
              <c:strCache>
                <c:ptCount val="1"/>
                <c:pt idx="0">
                  <c:v>欧州地域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'財務業績ハイライト'!$B$35:$F$35</c:f>
              <c:strCache>
                <c:ptCount val="5"/>
                <c:pt idx="0">
                  <c:v>43555</c:v>
                </c:pt>
                <c:pt idx="1">
                  <c:v>43921</c:v>
                </c:pt>
                <c:pt idx="2">
                  <c:v>44286</c:v>
                </c:pt>
                <c:pt idx="3">
                  <c:v>44651</c:v>
                </c:pt>
                <c:pt idx="4">
                  <c:v>45016</c:v>
                </c:pt>
              </c:strCache>
            </c:strRef>
          </c:cat>
          <c:val>
            <c:numRef>
              <c:f>'財務業績ハイライト'!$B$39:$F$39</c:f>
              <c:numCache>
                <c:ptCount val="5"/>
                <c:pt idx="0">
                  <c:v>942</c:v>
                </c:pt>
                <c:pt idx="1">
                  <c:v>1180</c:v>
                </c:pt>
                <c:pt idx="2">
                  <c:v>1370</c:v>
                </c:pt>
                <c:pt idx="3">
                  <c:v>983</c:v>
                </c:pt>
                <c:pt idx="4">
                  <c:v>760</c:v>
                </c:pt>
              </c:numCache>
            </c:numRef>
          </c:val>
        </c:ser>
        <c:ser>
          <c:idx val="3"/>
          <c:order val="4"/>
          <c:tx>
            <c:strRef>
              <c:f>'財務業績ハイライト'!$A$40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'財務業績ハイライト'!$B$35:$F$35</c:f>
              <c:strCache>
                <c:ptCount val="5"/>
                <c:pt idx="0">
                  <c:v>43555</c:v>
                </c:pt>
                <c:pt idx="1">
                  <c:v>43921</c:v>
                </c:pt>
                <c:pt idx="2">
                  <c:v>44286</c:v>
                </c:pt>
                <c:pt idx="3">
                  <c:v>44651</c:v>
                </c:pt>
                <c:pt idx="4">
                  <c:v>45016</c:v>
                </c:pt>
              </c:strCache>
            </c:strRef>
          </c:cat>
          <c:val>
            <c:numRef>
              <c:f>'財務業績ハイライト'!$B$40:$F$40</c:f>
              <c:numCache>
                <c:ptCount val="5"/>
                <c:pt idx="0">
                  <c:v>134</c:v>
                </c:pt>
                <c:pt idx="1">
                  <c:v>147</c:v>
                </c:pt>
                <c:pt idx="2">
                  <c:v>97</c:v>
                </c:pt>
                <c:pt idx="3">
                  <c:v>98</c:v>
                </c:pt>
                <c:pt idx="4">
                  <c:v>131</c:v>
                </c:pt>
              </c:numCache>
            </c:numRef>
          </c:val>
        </c:ser>
        <c:overlap val="100"/>
        <c:axId val="28959729"/>
        <c:axId val="59310970"/>
      </c:barChart>
      <c:lineChart>
        <c:grouping val="standard"/>
        <c:varyColors val="0"/>
        <c:ser>
          <c:idx val="4"/>
          <c:order val="5"/>
          <c:tx>
            <c:strRef>
              <c:f>'財務業績ハイライト'!$A$43</c:f>
              <c:strCache>
                <c:ptCount val="1"/>
                <c:pt idx="0">
                  <c:v>海外売上高比率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'財務業績ハイライト'!$B$35:$E$35</c:f>
              <c:strCache>
                <c:ptCount val="4"/>
                <c:pt idx="0">
                  <c:v>43555</c:v>
                </c:pt>
                <c:pt idx="1">
                  <c:v>43921</c:v>
                </c:pt>
                <c:pt idx="2">
                  <c:v>44286</c:v>
                </c:pt>
                <c:pt idx="3">
                  <c:v>44651</c:v>
                </c:pt>
              </c:strCache>
            </c:strRef>
          </c:cat>
          <c:val>
            <c:numRef>
              <c:f>'財務業績ハイライト'!$B$43:$F$43</c:f>
              <c:numCache>
                <c:ptCount val="5"/>
                <c:pt idx="0">
                  <c:v>0.3233949945593036</c:v>
                </c:pt>
                <c:pt idx="1">
                  <c:v>0.332</c:v>
                </c:pt>
                <c:pt idx="2">
                  <c:v>0.3001030776027095</c:v>
                </c:pt>
                <c:pt idx="3">
                  <c:v>0.31483828143857107</c:v>
                </c:pt>
                <c:pt idx="4">
                  <c:v>0.2983077643752196</c:v>
                </c:pt>
              </c:numCache>
            </c:numRef>
          </c:val>
          <c:smooth val="0"/>
        </c:ser>
        <c:axId val="64036683"/>
        <c:axId val="39459236"/>
      </c:lineChart>
      <c:catAx>
        <c:axId val="2895972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10970"/>
        <c:crosses val="autoZero"/>
        <c:auto val="1"/>
        <c:lblOffset val="100"/>
        <c:tickLblSkip val="1"/>
        <c:noMultiLvlLbl val="0"/>
      </c:catAx>
      <c:valAx>
        <c:axId val="59310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59729"/>
        <c:crossesAt val="1"/>
        <c:crossBetween val="between"/>
        <c:dispUnits/>
      </c:valAx>
      <c:catAx>
        <c:axId val="64036683"/>
        <c:scaling>
          <c:orientation val="minMax"/>
        </c:scaling>
        <c:axPos val="b"/>
        <c:delete val="1"/>
        <c:majorTickMark val="out"/>
        <c:minorTickMark val="none"/>
        <c:tickLblPos val="nextTo"/>
        <c:crossAx val="39459236"/>
        <c:crosses val="autoZero"/>
        <c:auto val="1"/>
        <c:lblOffset val="100"/>
        <c:noMultiLvlLbl val="0"/>
      </c:catAx>
      <c:valAx>
        <c:axId val="394592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3668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275"/>
          <c:y val="0.958"/>
          <c:w val="0.743"/>
          <c:h val="0.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Chart 1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="110" zoomScaleNormal="110" zoomScalePageLayoutView="0" workbookViewId="0" topLeftCell="A1">
      <selection activeCell="I38" sqref="I38"/>
    </sheetView>
  </sheetViews>
  <sheetFormatPr defaultColWidth="9.00390625" defaultRowHeight="18" customHeight="1"/>
  <cols>
    <col min="1" max="1" width="25.50390625" style="4" bestFit="1" customWidth="1"/>
    <col min="2" max="4" width="11.50390625" style="4" bestFit="1" customWidth="1"/>
    <col min="5" max="5" width="13.625" style="4" bestFit="1" customWidth="1"/>
    <col min="6" max="6" width="12.25390625" style="4" bestFit="1" customWidth="1"/>
    <col min="7" max="7" width="11.50390625" style="4" bestFit="1" customWidth="1"/>
    <col min="8" max="8" width="10.875" style="27" customWidth="1"/>
    <col min="9" max="9" width="10.875" style="4" customWidth="1"/>
    <col min="10" max="11" width="10.125" style="4" customWidth="1"/>
    <col min="12" max="12" width="11.50390625" style="4" bestFit="1" customWidth="1"/>
    <col min="13" max="16384" width="8.875" style="4" customWidth="1"/>
  </cols>
  <sheetData>
    <row r="1" spans="1:12" ht="18" customHeight="1" thickBot="1">
      <c r="A1" s="1" t="s">
        <v>7</v>
      </c>
      <c r="B1" s="1"/>
      <c r="C1" s="1"/>
      <c r="D1" s="1"/>
      <c r="E1" s="1"/>
      <c r="F1" s="1"/>
      <c r="G1" s="1"/>
      <c r="H1" s="2"/>
      <c r="I1" s="3"/>
      <c r="J1" s="1"/>
      <c r="K1" s="1"/>
      <c r="L1" s="1"/>
    </row>
    <row r="2" spans="1:8" ht="18" customHeight="1">
      <c r="A2" s="49" t="s">
        <v>8</v>
      </c>
      <c r="B2" s="50">
        <v>43555</v>
      </c>
      <c r="C2" s="50">
        <v>43921</v>
      </c>
      <c r="D2" s="50">
        <v>44286</v>
      </c>
      <c r="E2" s="50">
        <v>44651</v>
      </c>
      <c r="F2" s="5">
        <v>45016</v>
      </c>
      <c r="G2" s="3" t="s">
        <v>9</v>
      </c>
      <c r="H2" s="4"/>
    </row>
    <row r="3" spans="1:8" ht="18" customHeight="1">
      <c r="A3" s="3" t="s">
        <v>10</v>
      </c>
      <c r="B3" s="6">
        <v>22975</v>
      </c>
      <c r="C3" s="6">
        <v>24455</v>
      </c>
      <c r="D3" s="6">
        <v>27164</v>
      </c>
      <c r="E3" s="6">
        <v>33144</v>
      </c>
      <c r="F3" s="7">
        <v>34156</v>
      </c>
      <c r="G3" s="3"/>
      <c r="H3" s="4"/>
    </row>
    <row r="4" spans="1:8" ht="18" customHeight="1">
      <c r="A4" s="3" t="s">
        <v>11</v>
      </c>
      <c r="B4" s="8">
        <v>1559</v>
      </c>
      <c r="C4" s="8">
        <v>2184</v>
      </c>
      <c r="D4" s="8">
        <v>2939</v>
      </c>
      <c r="E4" s="8">
        <v>4624</v>
      </c>
      <c r="F4" s="9">
        <v>4968</v>
      </c>
      <c r="G4" s="3"/>
      <c r="H4" s="4"/>
    </row>
    <row r="5" spans="1:8" ht="18" customHeight="1">
      <c r="A5" s="3" t="s">
        <v>12</v>
      </c>
      <c r="B5" s="8">
        <v>1567</v>
      </c>
      <c r="C5" s="8">
        <v>2061</v>
      </c>
      <c r="D5" s="8">
        <v>2982</v>
      </c>
      <c r="E5" s="8">
        <v>4794</v>
      </c>
      <c r="F5" s="9">
        <v>5122</v>
      </c>
      <c r="G5" s="3"/>
      <c r="H5" s="4"/>
    </row>
    <row r="6" spans="1:8" ht="18" customHeight="1">
      <c r="A6" s="3" t="s">
        <v>13</v>
      </c>
      <c r="B6" s="8">
        <v>1171</v>
      </c>
      <c r="C6" s="8">
        <v>1852</v>
      </c>
      <c r="D6" s="8">
        <v>2345</v>
      </c>
      <c r="E6" s="8">
        <v>3457</v>
      </c>
      <c r="F6" s="9">
        <v>3827</v>
      </c>
      <c r="G6" s="3"/>
      <c r="H6" s="4"/>
    </row>
    <row r="7" spans="1:8" ht="18" customHeight="1">
      <c r="A7" s="3" t="s">
        <v>14</v>
      </c>
      <c r="B7" s="6">
        <v>36865</v>
      </c>
      <c r="C7" s="6">
        <v>39130</v>
      </c>
      <c r="D7" s="6">
        <v>43518</v>
      </c>
      <c r="E7" s="6">
        <v>46886</v>
      </c>
      <c r="F7" s="7">
        <v>51105</v>
      </c>
      <c r="G7" s="3"/>
      <c r="H7" s="4"/>
    </row>
    <row r="8" spans="1:8" ht="18" customHeight="1">
      <c r="A8" s="3" t="s">
        <v>15</v>
      </c>
      <c r="B8" s="6">
        <v>8841</v>
      </c>
      <c r="C8" s="6">
        <v>10569</v>
      </c>
      <c r="D8" s="6">
        <v>12790</v>
      </c>
      <c r="E8" s="6">
        <v>16061</v>
      </c>
      <c r="F8" s="7">
        <v>19641</v>
      </c>
      <c r="G8" s="3"/>
      <c r="H8" s="4"/>
    </row>
    <row r="9" spans="1:8" ht="18" customHeight="1">
      <c r="A9" s="10" t="s">
        <v>16</v>
      </c>
      <c r="B9" s="6">
        <v>4096</v>
      </c>
      <c r="C9" s="6">
        <v>5725</v>
      </c>
      <c r="D9" s="6">
        <v>5258</v>
      </c>
      <c r="E9" s="6">
        <v>3053</v>
      </c>
      <c r="F9" s="11">
        <v>5200</v>
      </c>
      <c r="G9" s="3"/>
      <c r="H9" s="4"/>
    </row>
    <row r="10" spans="1:8" ht="18" customHeight="1">
      <c r="A10" s="10" t="s">
        <v>17</v>
      </c>
      <c r="B10" s="6">
        <v>1944</v>
      </c>
      <c r="C10" s="6">
        <v>2172</v>
      </c>
      <c r="D10" s="6">
        <v>2311</v>
      </c>
      <c r="E10" s="6">
        <v>2579</v>
      </c>
      <c r="F10" s="11">
        <v>2797</v>
      </c>
      <c r="G10" s="3"/>
      <c r="H10" s="4"/>
    </row>
    <row r="11" spans="1:8" ht="18" customHeight="1" thickBot="1">
      <c r="A11" s="12" t="s">
        <v>18</v>
      </c>
      <c r="B11" s="13">
        <v>801</v>
      </c>
      <c r="C11" s="13">
        <v>823</v>
      </c>
      <c r="D11" s="13">
        <v>876</v>
      </c>
      <c r="E11" s="13">
        <v>1029</v>
      </c>
      <c r="F11" s="14">
        <v>1078</v>
      </c>
      <c r="G11" s="3"/>
      <c r="H11" s="4"/>
    </row>
    <row r="12" spans="1:8" ht="18" customHeight="1">
      <c r="A12" s="3" t="s">
        <v>2</v>
      </c>
      <c r="B12" s="6">
        <v>21</v>
      </c>
      <c r="C12" s="6">
        <v>20</v>
      </c>
      <c r="D12" s="6">
        <v>17</v>
      </c>
      <c r="E12" s="6">
        <v>14</v>
      </c>
      <c r="F12" s="11">
        <v>15</v>
      </c>
      <c r="G12" s="3"/>
      <c r="H12" s="4"/>
    </row>
    <row r="13" spans="1:10" ht="18" customHeight="1">
      <c r="A13" s="1"/>
      <c r="B13" s="1"/>
      <c r="C13" s="1"/>
      <c r="D13" s="1"/>
      <c r="E13" s="1"/>
      <c r="F13" s="15"/>
      <c r="G13" s="15"/>
      <c r="H13" s="2"/>
      <c r="I13" s="15"/>
      <c r="J13" s="1"/>
    </row>
    <row r="14" spans="1:10" ht="18" customHeight="1" thickBot="1">
      <c r="A14" s="1" t="s">
        <v>19</v>
      </c>
      <c r="B14" s="1"/>
      <c r="C14" s="1"/>
      <c r="D14" s="1"/>
      <c r="E14" s="1"/>
      <c r="F14" s="15"/>
      <c r="G14" s="15"/>
      <c r="H14" s="2"/>
      <c r="I14" s="16"/>
      <c r="J14" s="1"/>
    </row>
    <row r="15" spans="1:8" ht="18" customHeight="1">
      <c r="A15" s="51" t="s">
        <v>8</v>
      </c>
      <c r="B15" s="50">
        <v>43555</v>
      </c>
      <c r="C15" s="50">
        <v>43921</v>
      </c>
      <c r="D15" s="50">
        <v>44286</v>
      </c>
      <c r="E15" s="50">
        <v>44651</v>
      </c>
      <c r="F15" s="5">
        <v>45016</v>
      </c>
      <c r="G15" s="3" t="s">
        <v>20</v>
      </c>
      <c r="H15" s="4"/>
    </row>
    <row r="16" spans="1:8" ht="18" customHeight="1">
      <c r="A16" s="17" t="s">
        <v>21</v>
      </c>
      <c r="B16" s="18">
        <v>147.54</v>
      </c>
      <c r="C16" s="18">
        <v>233.43</v>
      </c>
      <c r="D16" s="18">
        <v>295.57</v>
      </c>
      <c r="E16" s="18">
        <v>435.61</v>
      </c>
      <c r="F16" s="19">
        <v>482.21</v>
      </c>
      <c r="G16" s="1"/>
      <c r="H16" s="4"/>
    </row>
    <row r="17" spans="1:8" ht="18" customHeight="1">
      <c r="A17" s="17" t="s">
        <v>22</v>
      </c>
      <c r="B17" s="53">
        <v>1113.9</v>
      </c>
      <c r="C17" s="53">
        <v>1331.63</v>
      </c>
      <c r="D17" s="53">
        <v>1611.52</v>
      </c>
      <c r="E17" s="53">
        <v>2023.66</v>
      </c>
      <c r="F17" s="54">
        <v>2474.74</v>
      </c>
      <c r="G17" s="1"/>
      <c r="H17" s="4"/>
    </row>
    <row r="18" spans="1:8" ht="18" customHeight="1" thickBot="1">
      <c r="A18" s="20" t="s">
        <v>23</v>
      </c>
      <c r="B18" s="21">
        <v>10</v>
      </c>
      <c r="C18" s="21">
        <v>20</v>
      </c>
      <c r="D18" s="21">
        <v>20</v>
      </c>
      <c r="E18" s="21">
        <v>30</v>
      </c>
      <c r="F18" s="22">
        <v>40</v>
      </c>
      <c r="G18" s="1" t="s">
        <v>0</v>
      </c>
      <c r="H18" s="4"/>
    </row>
    <row r="19" spans="1:12" ht="18" customHeight="1">
      <c r="A19" s="1"/>
      <c r="B19" s="1"/>
      <c r="C19" s="1"/>
      <c r="D19" s="1"/>
      <c r="E19" s="1"/>
      <c r="F19" s="1"/>
      <c r="G19" s="1"/>
      <c r="H19" s="2"/>
      <c r="I19" s="1"/>
      <c r="J19" s="1"/>
      <c r="K19" s="1"/>
      <c r="L19" s="1"/>
    </row>
    <row r="20" spans="1:12" ht="18" customHeight="1">
      <c r="A20" s="1"/>
      <c r="B20" s="1"/>
      <c r="C20" s="1"/>
      <c r="D20" s="1"/>
      <c r="E20" s="1"/>
      <c r="F20" s="1"/>
      <c r="G20" s="1"/>
      <c r="H20" s="2"/>
      <c r="I20" s="1"/>
      <c r="J20" s="1"/>
      <c r="K20" s="1"/>
      <c r="L20" s="1"/>
    </row>
    <row r="21" spans="1:12" ht="18" customHeight="1" thickBot="1">
      <c r="A21" s="1" t="s">
        <v>24</v>
      </c>
      <c r="B21" s="1"/>
      <c r="C21" s="12"/>
      <c r="D21" s="1"/>
      <c r="E21" s="1"/>
      <c r="F21" s="1"/>
      <c r="G21" s="1"/>
      <c r="H21" s="2"/>
      <c r="I21" s="1"/>
      <c r="J21" s="1"/>
      <c r="K21" s="1"/>
      <c r="L21" s="1"/>
    </row>
    <row r="22" spans="1:9" ht="28.5">
      <c r="A22" s="23" t="s">
        <v>25</v>
      </c>
      <c r="B22" s="24" t="s">
        <v>3</v>
      </c>
      <c r="C22" s="25" t="s">
        <v>4</v>
      </c>
      <c r="D22" s="24" t="s">
        <v>26</v>
      </c>
      <c r="E22" s="24" t="s">
        <v>27</v>
      </c>
      <c r="F22" s="24" t="s">
        <v>28</v>
      </c>
      <c r="G22" s="24" t="s">
        <v>29</v>
      </c>
      <c r="H22" s="10" t="s">
        <v>30</v>
      </c>
      <c r="I22" s="10"/>
    </row>
    <row r="23" spans="1:18" ht="18" customHeight="1">
      <c r="A23" s="17" t="s">
        <v>31</v>
      </c>
      <c r="B23" s="26">
        <f>ROUNDDOWN(4035.089,0)</f>
        <v>4035</v>
      </c>
      <c r="C23" s="26">
        <f>ROUNDDOWN(2691.905,0)</f>
        <v>2691</v>
      </c>
      <c r="D23" s="26">
        <f>ROUNDDOWN(2569.972,0)</f>
        <v>2569</v>
      </c>
      <c r="E23" s="26">
        <f>ROUNDDOWN(760.907,0)</f>
        <v>760</v>
      </c>
      <c r="F23" s="26">
        <f>ROUNDDOWN(131.913,0)</f>
        <v>131</v>
      </c>
      <c r="G23" s="26">
        <f>ROUNDDOWN(10189.786,0)</f>
        <v>10189</v>
      </c>
      <c r="J23" s="28"/>
      <c r="K23" s="3"/>
      <c r="N23" s="29"/>
      <c r="O23" s="29"/>
      <c r="P23" s="29"/>
      <c r="Q23" s="29"/>
      <c r="R23" s="29"/>
    </row>
    <row r="24" spans="1:11" ht="18" customHeight="1" thickBot="1">
      <c r="A24" s="20" t="s">
        <v>32</v>
      </c>
      <c r="B24" s="30">
        <f>B23/$G$23</f>
        <v>0.39601531062910983</v>
      </c>
      <c r="C24" s="30">
        <f>C23/$G$23</f>
        <v>0.26410835214446954</v>
      </c>
      <c r="D24" s="30">
        <f>D23/$G$23</f>
        <v>0.2521346550201197</v>
      </c>
      <c r="E24" s="30">
        <f>E23/$G$23</f>
        <v>0.07459024438119541</v>
      </c>
      <c r="F24" s="30">
        <f>F23/$G$23</f>
        <v>0.012857002649916576</v>
      </c>
      <c r="G24" s="30">
        <f>SUM(B24:F24)</f>
        <v>0.9997055648248112</v>
      </c>
      <c r="J24" s="31"/>
      <c r="K24" s="3"/>
    </row>
    <row r="25" spans="1:7" ht="18" customHeight="1">
      <c r="A25" s="10" t="s">
        <v>33</v>
      </c>
      <c r="B25" s="29"/>
      <c r="C25" s="29"/>
      <c r="D25" s="29"/>
      <c r="E25" s="29"/>
      <c r="G25" s="48"/>
    </row>
    <row r="26" spans="1:10" ht="18" customHeight="1">
      <c r="A26" s="10" t="s">
        <v>34</v>
      </c>
      <c r="J26" s="32"/>
    </row>
    <row r="27" ht="18" customHeight="1">
      <c r="A27" s="10" t="s">
        <v>35</v>
      </c>
    </row>
    <row r="28" spans="1:3" ht="18" customHeight="1">
      <c r="A28" s="10" t="s">
        <v>5</v>
      </c>
      <c r="B28" s="27"/>
      <c r="C28" s="27"/>
    </row>
    <row r="29" ht="18" customHeight="1">
      <c r="A29" s="10" t="s">
        <v>42</v>
      </c>
    </row>
    <row r="30" ht="18" customHeight="1">
      <c r="A30" s="10" t="s">
        <v>43</v>
      </c>
    </row>
    <row r="31" ht="18" customHeight="1">
      <c r="A31" s="10" t="s">
        <v>1</v>
      </c>
    </row>
    <row r="32" spans="1:13" ht="18" customHeight="1">
      <c r="A32" s="10"/>
      <c r="B32" s="27"/>
      <c r="C32" s="27"/>
      <c r="D32" s="27"/>
      <c r="E32" s="27"/>
      <c r="F32" s="27"/>
      <c r="G32" s="27"/>
      <c r="I32" s="27"/>
      <c r="J32" s="27"/>
      <c r="K32" s="27"/>
      <c r="L32" s="27"/>
      <c r="M32" s="27"/>
    </row>
    <row r="34" ht="18" customHeight="1" thickBot="1">
      <c r="A34" s="10" t="s">
        <v>36</v>
      </c>
    </row>
    <row r="35" spans="1:8" ht="18" customHeight="1">
      <c r="A35" s="52"/>
      <c r="B35" s="50">
        <v>43555</v>
      </c>
      <c r="C35" s="50">
        <v>43921</v>
      </c>
      <c r="D35" s="50">
        <v>44286</v>
      </c>
      <c r="E35" s="50">
        <v>44651</v>
      </c>
      <c r="F35" s="5">
        <v>45016</v>
      </c>
      <c r="G35" s="32" t="s">
        <v>30</v>
      </c>
      <c r="H35" s="4"/>
    </row>
    <row r="36" spans="1:8" ht="18" customHeight="1">
      <c r="A36" s="33" t="s">
        <v>3</v>
      </c>
      <c r="B36" s="35">
        <v>2766</v>
      </c>
      <c r="C36" s="35">
        <v>3242</v>
      </c>
      <c r="D36" s="35">
        <v>2954</v>
      </c>
      <c r="E36" s="35">
        <v>4199</v>
      </c>
      <c r="F36" s="36">
        <f>ROUNDDOWN(4035.089,0)</f>
        <v>4035</v>
      </c>
      <c r="G36" s="32"/>
      <c r="H36" s="4"/>
    </row>
    <row r="37" spans="1:8" ht="18" customHeight="1">
      <c r="A37" s="34" t="s">
        <v>6</v>
      </c>
      <c r="B37" s="35">
        <v>1558</v>
      </c>
      <c r="C37" s="35">
        <v>1781</v>
      </c>
      <c r="D37" s="35">
        <v>1839</v>
      </c>
      <c r="E37" s="35">
        <v>2180</v>
      </c>
      <c r="F37" s="36">
        <f>ROUNDDOWN(2691.905,0)</f>
        <v>2691</v>
      </c>
      <c r="G37" s="32"/>
      <c r="H37" s="4"/>
    </row>
    <row r="38" spans="1:8" ht="18" customHeight="1">
      <c r="A38" s="37" t="s">
        <v>37</v>
      </c>
      <c r="B38" s="26">
        <v>2027</v>
      </c>
      <c r="C38" s="26">
        <v>2260</v>
      </c>
      <c r="D38" s="26">
        <v>1890</v>
      </c>
      <c r="E38" s="26">
        <v>2975</v>
      </c>
      <c r="F38" s="38">
        <f>ROUNDDOWN(2569.972,0)</f>
        <v>2569</v>
      </c>
      <c r="G38" s="32"/>
      <c r="H38" s="4"/>
    </row>
    <row r="39" spans="1:8" ht="18" customHeight="1">
      <c r="A39" s="37" t="s">
        <v>38</v>
      </c>
      <c r="B39" s="26">
        <v>942</v>
      </c>
      <c r="C39" s="26">
        <v>1180</v>
      </c>
      <c r="D39" s="26">
        <v>1370</v>
      </c>
      <c r="E39" s="26">
        <v>983</v>
      </c>
      <c r="F39" s="38">
        <f>ROUNDDOWN(760.907,0)</f>
        <v>760</v>
      </c>
      <c r="G39" s="32"/>
      <c r="H39" s="4"/>
    </row>
    <row r="40" spans="1:8" ht="18" customHeight="1">
      <c r="A40" s="37" t="s">
        <v>39</v>
      </c>
      <c r="B40" s="26">
        <v>134</v>
      </c>
      <c r="C40" s="26">
        <v>147</v>
      </c>
      <c r="D40" s="26">
        <v>97</v>
      </c>
      <c r="E40" s="26">
        <v>98</v>
      </c>
      <c r="F40" s="38">
        <f>ROUNDDOWN(131.913,0)</f>
        <v>131</v>
      </c>
      <c r="G40" s="32"/>
      <c r="H40" s="4"/>
    </row>
    <row r="41" spans="1:8" ht="18" customHeight="1" thickBot="1">
      <c r="A41" s="39" t="s">
        <v>40</v>
      </c>
      <c r="B41" s="40">
        <v>7430</v>
      </c>
      <c r="C41" s="40">
        <v>8612</v>
      </c>
      <c r="D41" s="40">
        <v>8152</v>
      </c>
      <c r="E41" s="40">
        <v>10435</v>
      </c>
      <c r="F41" s="41">
        <f>ROUNDDOWN(10189.786,0)</f>
        <v>10189</v>
      </c>
      <c r="G41" s="32"/>
      <c r="H41" s="4"/>
    </row>
    <row r="42" spans="2:8" ht="18" customHeight="1" thickBot="1">
      <c r="B42" s="42"/>
      <c r="C42" s="42"/>
      <c r="D42" s="42"/>
      <c r="E42" s="43"/>
      <c r="F42" s="44"/>
      <c r="G42" s="43"/>
      <c r="H42" s="43"/>
    </row>
    <row r="43" spans="1:8" ht="18" customHeight="1" thickBot="1">
      <c r="A43" s="45" t="s">
        <v>41</v>
      </c>
      <c r="B43" s="46">
        <f>B41/B3</f>
        <v>0.3233949945593036</v>
      </c>
      <c r="C43" s="46">
        <v>0.332</v>
      </c>
      <c r="D43" s="46">
        <f>D41/D3</f>
        <v>0.3001030776027095</v>
      </c>
      <c r="E43" s="46">
        <f>E41/E3</f>
        <v>0.31483828143857107</v>
      </c>
      <c r="F43" s="47">
        <f>F41/F3</f>
        <v>0.2983077643752196</v>
      </c>
      <c r="H43" s="4"/>
    </row>
    <row r="44" ht="18" customHeight="1">
      <c r="C44" s="48"/>
    </row>
    <row r="45" spans="1:6" ht="18" customHeight="1">
      <c r="A45" s="27"/>
      <c r="B45" s="27"/>
      <c r="C45" s="27"/>
      <c r="D45" s="27"/>
      <c r="E45" s="27"/>
      <c r="F45" s="27"/>
    </row>
    <row r="46" ht="18" customHeight="1">
      <c r="E46" s="29"/>
    </row>
  </sheetData>
  <sheetProtection/>
  <printOptions horizontalCentered="1"/>
  <pageMargins left="0.7900000000000001" right="0.7900000000000001" top="0.98" bottom="0.98" header="0.51" footer="0.51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東洋合成工業（株）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経営企画グループ</dc:creator>
  <cp:keywords/>
  <dc:description/>
  <cp:lastModifiedBy>安野 喜明</cp:lastModifiedBy>
  <cp:lastPrinted>2016-06-07T04:12:05Z</cp:lastPrinted>
  <dcterms:created xsi:type="dcterms:W3CDTF">2007-05-24T02:02:42Z</dcterms:created>
  <dcterms:modified xsi:type="dcterms:W3CDTF">2023-06-07T01:08:14Z</dcterms:modified>
  <cp:category/>
  <cp:version/>
  <cp:contentType/>
  <cp:contentStatus/>
</cp:coreProperties>
</file>